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00" activeTab="2"/>
  </bookViews>
  <sheets>
    <sheet name="附件一" sheetId="1" r:id="rId1"/>
    <sheet name="附件二" sheetId="2" r:id="rId2"/>
    <sheet name="附件三" sheetId="3" r:id="rId3"/>
    <sheet name="附件四" sheetId="4" r:id="rId4"/>
  </sheets>
  <definedNames/>
  <calcPr fullCalcOnLoad="1"/>
</workbook>
</file>

<file path=xl/sharedStrings.xml><?xml version="1.0" encoding="utf-8"?>
<sst xmlns="http://schemas.openxmlformats.org/spreadsheetml/2006/main" count="91" uniqueCount="45">
  <si>
    <t>外交部2012年公共预算收入表</t>
  </si>
  <si>
    <t>单位：万元</t>
  </si>
  <si>
    <t>科目编码</t>
  </si>
  <si>
    <t>科目名称</t>
  </si>
  <si>
    <t>合计</t>
  </si>
  <si>
    <t>上年结转</t>
  </si>
  <si>
    <t>财政拨款
收入</t>
  </si>
  <si>
    <t>事业收入</t>
  </si>
  <si>
    <t>事业单位
经营收入</t>
  </si>
  <si>
    <t>下级单位
上缴收入</t>
  </si>
  <si>
    <t>其他收入</t>
  </si>
  <si>
    <t>小计</t>
  </si>
  <si>
    <t>财政拨款
结转资金</t>
  </si>
  <si>
    <t>财政拨款
结余资金</t>
  </si>
  <si>
    <t>其他资金</t>
  </si>
  <si>
    <t>金额</t>
  </si>
  <si>
    <t>其中：
教育收费</t>
  </si>
  <si>
    <t>外交</t>
  </si>
  <si>
    <t xml:space="preserve"> 外交管理事务</t>
  </si>
  <si>
    <t xml:space="preserve"> 国际组织</t>
  </si>
  <si>
    <t xml:space="preserve"> 对外合作与交流</t>
  </si>
  <si>
    <t>教育</t>
  </si>
  <si>
    <t xml:space="preserve"> 普通教育</t>
  </si>
  <si>
    <t>社会保障和就业</t>
  </si>
  <si>
    <t xml:space="preserve"> 行政事业单位离退休</t>
  </si>
  <si>
    <t>住房保障支出</t>
  </si>
  <si>
    <t xml:space="preserve"> 住房改革支出</t>
  </si>
  <si>
    <t xml:space="preserve">  住房公积金</t>
  </si>
  <si>
    <t xml:space="preserve">  提租补贴</t>
  </si>
  <si>
    <t xml:space="preserve">  购房补贴</t>
  </si>
  <si>
    <t>外交部2012年公共预算支出表</t>
  </si>
  <si>
    <t>基本支出</t>
  </si>
  <si>
    <t>项目支出</t>
  </si>
  <si>
    <t>事业单位经营支出</t>
  </si>
  <si>
    <t>外交部2012年公共预算财政拨款支出表</t>
  </si>
  <si>
    <t>人员经费</t>
  </si>
  <si>
    <t>日常公用经费</t>
  </si>
  <si>
    <t>国务院已研究
确定项目</t>
  </si>
  <si>
    <t>经常性专项
业务费项目</t>
  </si>
  <si>
    <t>跨年度支出项目</t>
  </si>
  <si>
    <t>其他项目</t>
  </si>
  <si>
    <t>外交部2012年政府性基金预算支出表</t>
  </si>
  <si>
    <t>科目名称（项目）</t>
  </si>
  <si>
    <t>合  计</t>
  </si>
  <si>
    <t>注：我部不涉及政府性基金预算，故此表数据为空。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</si>
</sst>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#,##0.00_ "/>
  </numFmts>
  <fonts count="3">
    <font>
      <sz val="12"/>
      <name val="宋体"/>
      <family val="7"/>
    </font>
    <font>
      <sz val="9"/>
      <name val="宋体"/>
      <family val="7"/>
    </font>
    <font>
      <b/>
      <sz val="14"/>
      <name val="宋体"/>
      <family val="7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C20" sqref="C20"/>
    </sheetView>
  </sheetViews>
  <sheetFormatPr defaultColWidth="9.00390625" defaultRowHeight="14.25"/>
  <cols>
    <col min="1" max="1" width="6.875" style="0" customWidth="1"/>
    <col min="2" max="2" width="14.875" style="0" customWidth="1"/>
    <col min="3" max="3" width="10.50390625" style="0" customWidth="1"/>
    <col min="4" max="4" width="10.125" style="0" customWidth="1"/>
    <col min="5" max="5" width="9.125" style="0" customWidth="1"/>
    <col min="6" max="6" width="7.625" style="0" customWidth="1"/>
    <col min="7" max="7" width="8.375" style="0" customWidth="1"/>
    <col min="8" max="9" width="9.75390625" style="0" customWidth="1"/>
    <col min="10" max="10" width="8.125" style="0" customWidth="1"/>
    <col min="11" max="11" width="8.375" style="0" customWidth="1"/>
    <col min="12" max="12" width="8.50390625" style="0" customWidth="1"/>
    <col min="13" max="13" width="8.375" style="0" customWidth="1"/>
    <col min="14" max="14" width="16.37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</row>
    <row r="3" ht="14.25">
      <c r="M3" s="8" t="s">
        <v>1</v>
      </c>
    </row>
    <row r="4" spans="1:13" ht="14.25" customHeight="1">
      <c r="A4" s="11" t="s">
        <v>2</v>
      </c>
      <c r="B4" s="11" t="s">
        <v>3</v>
      </c>
      <c r="C4" s="11" t="s">
        <v>4</v>
      </c>
      <c r="D4" s="13" t="s">
        <v>5</v>
      </c>
      <c r="E4" s="14"/>
      <c r="F4" s="14"/>
      <c r="G4" s="15"/>
      <c r="H4" s="16" t="s">
        <v>6</v>
      </c>
      <c r="I4" s="13" t="s">
        <v>7</v>
      </c>
      <c r="J4" s="15"/>
      <c r="K4" s="16" t="s">
        <v>8</v>
      </c>
      <c r="L4" s="16" t="s">
        <v>9</v>
      </c>
      <c r="M4" s="11" t="s">
        <v>10</v>
      </c>
    </row>
    <row r="5" spans="1:13" ht="45.75" customHeight="1">
      <c r="A5" s="12"/>
      <c r="B5" s="12"/>
      <c r="C5" s="12"/>
      <c r="D5" s="2" t="s">
        <v>11</v>
      </c>
      <c r="E5" s="3" t="s">
        <v>12</v>
      </c>
      <c r="F5" s="3" t="s">
        <v>13</v>
      </c>
      <c r="G5" s="2" t="s">
        <v>14</v>
      </c>
      <c r="H5" s="12"/>
      <c r="I5" s="2" t="s">
        <v>15</v>
      </c>
      <c r="J5" s="3" t="s">
        <v>16</v>
      </c>
      <c r="K5" s="12"/>
      <c r="L5" s="12"/>
      <c r="M5" s="12"/>
    </row>
    <row r="6" spans="1:14" ht="14.25">
      <c r="A6" s="17">
        <v>202</v>
      </c>
      <c r="B6" s="17" t="s">
        <v>17</v>
      </c>
      <c r="C6" s="6">
        <f>SUM(C7:C9)</f>
        <v>521845.6</v>
      </c>
      <c r="D6" s="6">
        <f>SUM(D7:D9)</f>
        <v>16372.54</v>
      </c>
      <c r="E6" s="6">
        <f>SUM(E7:E9)</f>
        <v>16285.869999999999</v>
      </c>
      <c r="F6" s="6">
        <f>SUM(F7:F9)</f>
        <v>86.67</v>
      </c>
      <c r="G6" s="6"/>
      <c r="H6" s="6">
        <f>SUM(H7:H9)</f>
        <v>469493.53</v>
      </c>
      <c r="I6" s="6">
        <f>SUM(I7:I9)</f>
        <v>24971.23</v>
      </c>
      <c r="J6" s="6">
        <f>SUM(J7:J9)</f>
        <v>0</v>
      </c>
      <c r="K6" s="6">
        <f>SUM(K7:K9)</f>
        <v>4294</v>
      </c>
      <c r="L6" s="6">
        <f>SUM(L7:L9)</f>
        <v>4000</v>
      </c>
      <c r="M6" s="6">
        <f>SUM(M7:M9)</f>
        <v>2714.3</v>
      </c>
      <c r="N6" s="4"/>
    </row>
    <row r="7" spans="1:13" ht="14.25">
      <c r="A7" s="17">
        <v>20201</v>
      </c>
      <c r="B7" s="17" t="s">
        <v>18</v>
      </c>
      <c r="C7" s="6">
        <v>102842.81</v>
      </c>
      <c r="D7" s="6">
        <v>8287.07</v>
      </c>
      <c r="E7" s="6">
        <v>8287.07</v>
      </c>
      <c r="F7" s="6"/>
      <c r="G7" s="6"/>
      <c r="H7" s="6">
        <v>58576.21</v>
      </c>
      <c r="I7" s="6">
        <v>24971.23</v>
      </c>
      <c r="J7" s="6"/>
      <c r="K7" s="6">
        <v>4294</v>
      </c>
      <c r="L7" s="6">
        <v>4000</v>
      </c>
      <c r="M7" s="6">
        <v>2714.3</v>
      </c>
    </row>
    <row r="8" spans="1:13" ht="14.25">
      <c r="A8" s="17">
        <v>20204</v>
      </c>
      <c r="B8" s="17" t="s">
        <v>19</v>
      </c>
      <c r="C8" s="6">
        <v>253640.92</v>
      </c>
      <c r="D8" s="6">
        <v>2286</v>
      </c>
      <c r="E8" s="6">
        <v>2286</v>
      </c>
      <c r="F8" s="6"/>
      <c r="G8" s="6"/>
      <c r="H8" s="6">
        <v>251354.92</v>
      </c>
      <c r="I8" s="6"/>
      <c r="J8" s="6"/>
      <c r="K8" s="6"/>
      <c r="L8" s="6"/>
      <c r="M8" s="6"/>
    </row>
    <row r="9" spans="1:13" ht="14.25">
      <c r="A9" s="17">
        <v>20205</v>
      </c>
      <c r="B9" s="17" t="s">
        <v>20</v>
      </c>
      <c r="C9" s="6">
        <f>440+164921.87</f>
        <v>165361.87</v>
      </c>
      <c r="D9" s="6">
        <v>5799.47</v>
      </c>
      <c r="E9" s="6">
        <v>5712.8</v>
      </c>
      <c r="F9" s="6">
        <v>86.67</v>
      </c>
      <c r="G9" s="6"/>
      <c r="H9" s="6">
        <f>440+159122.4</f>
        <v>159562.4</v>
      </c>
      <c r="I9" s="6"/>
      <c r="J9" s="6"/>
      <c r="K9" s="6"/>
      <c r="L9" s="6"/>
      <c r="M9" s="6"/>
    </row>
    <row r="10" spans="1:13" ht="14.25">
      <c r="A10" s="17">
        <v>205</v>
      </c>
      <c r="B10" s="17" t="s">
        <v>21</v>
      </c>
      <c r="C10" s="6">
        <v>20037.55</v>
      </c>
      <c r="D10" s="6">
        <v>5786</v>
      </c>
      <c r="E10" s="6">
        <v>5786</v>
      </c>
      <c r="F10" s="6"/>
      <c r="G10" s="6"/>
      <c r="H10" s="6">
        <v>11751.55</v>
      </c>
      <c r="I10" s="6">
        <v>2000</v>
      </c>
      <c r="J10" s="6">
        <v>1600</v>
      </c>
      <c r="K10" s="6"/>
      <c r="L10" s="6"/>
      <c r="M10" s="6">
        <v>500</v>
      </c>
    </row>
    <row r="11" spans="1:13" ht="14.25">
      <c r="A11" s="17">
        <v>20502</v>
      </c>
      <c r="B11" s="17" t="s">
        <v>22</v>
      </c>
      <c r="C11" s="6">
        <v>20037.55</v>
      </c>
      <c r="D11" s="6">
        <v>5786</v>
      </c>
      <c r="E11" s="6">
        <v>5786</v>
      </c>
      <c r="F11" s="6"/>
      <c r="G11" s="6"/>
      <c r="H11" s="6">
        <v>11751.55</v>
      </c>
      <c r="I11" s="6">
        <v>2000</v>
      </c>
      <c r="J11" s="6">
        <v>1600</v>
      </c>
      <c r="K11" s="6"/>
      <c r="L11" s="6"/>
      <c r="M11" s="6">
        <v>500</v>
      </c>
    </row>
    <row r="12" spans="1:13" ht="14.25">
      <c r="A12" s="17">
        <v>208</v>
      </c>
      <c r="B12" s="17" t="s">
        <v>23</v>
      </c>
      <c r="C12" s="6">
        <v>26261.4</v>
      </c>
      <c r="D12" s="6">
        <v>622.25</v>
      </c>
      <c r="E12" s="6">
        <v>22</v>
      </c>
      <c r="F12" s="6"/>
      <c r="G12" s="6">
        <v>600.25</v>
      </c>
      <c r="H12" s="6">
        <v>22879.15</v>
      </c>
      <c r="I12" s="6"/>
      <c r="J12" s="6"/>
      <c r="K12" s="6"/>
      <c r="L12" s="6"/>
      <c r="M12" s="6">
        <v>2760</v>
      </c>
    </row>
    <row r="13" spans="1:13" ht="14.25">
      <c r="A13" s="17">
        <v>20805</v>
      </c>
      <c r="B13" s="17" t="s">
        <v>24</v>
      </c>
      <c r="C13" s="6">
        <v>26261.4</v>
      </c>
      <c r="D13" s="6">
        <v>622.25</v>
      </c>
      <c r="E13" s="6">
        <v>22</v>
      </c>
      <c r="F13" s="6"/>
      <c r="G13" s="6">
        <v>600.25</v>
      </c>
      <c r="H13" s="6">
        <v>22879.15</v>
      </c>
      <c r="I13" s="6"/>
      <c r="J13" s="6"/>
      <c r="K13" s="6"/>
      <c r="L13" s="6"/>
      <c r="M13" s="6">
        <v>2760</v>
      </c>
    </row>
    <row r="14" spans="1:13" ht="14.25">
      <c r="A14" s="17">
        <v>221</v>
      </c>
      <c r="B14" s="17" t="s">
        <v>25</v>
      </c>
      <c r="C14" s="6">
        <v>11793.62</v>
      </c>
      <c r="D14" s="6">
        <v>1070.43</v>
      </c>
      <c r="E14" s="6">
        <v>377.93</v>
      </c>
      <c r="F14" s="6"/>
      <c r="G14" s="6">
        <v>692.5</v>
      </c>
      <c r="H14" s="6">
        <v>9190</v>
      </c>
      <c r="I14" s="6">
        <v>395.19</v>
      </c>
      <c r="J14" s="6"/>
      <c r="K14" s="6"/>
      <c r="L14" s="6"/>
      <c r="M14" s="6">
        <v>1138</v>
      </c>
    </row>
    <row r="15" spans="1:13" ht="14.25">
      <c r="A15" s="17">
        <v>22102</v>
      </c>
      <c r="B15" s="17" t="s">
        <v>26</v>
      </c>
      <c r="C15" s="6">
        <v>11793.62</v>
      </c>
      <c r="D15" s="6">
        <v>1070.43</v>
      </c>
      <c r="E15" s="6">
        <v>377.93</v>
      </c>
      <c r="F15" s="6"/>
      <c r="G15" s="6">
        <v>692.5</v>
      </c>
      <c r="H15" s="6">
        <v>9190</v>
      </c>
      <c r="I15" s="6">
        <v>395.19</v>
      </c>
      <c r="J15" s="6"/>
      <c r="K15" s="6"/>
      <c r="L15" s="6"/>
      <c r="M15" s="6">
        <v>1138</v>
      </c>
    </row>
    <row r="16" spans="1:13" ht="14.25">
      <c r="A16" s="17">
        <v>2210201</v>
      </c>
      <c r="B16" s="17" t="s">
        <v>27</v>
      </c>
      <c r="C16" s="6">
        <f>D16+H16+I16+M16</f>
        <v>6306</v>
      </c>
      <c r="D16" s="6">
        <f>E16+F16+G16</f>
        <v>10.81</v>
      </c>
      <c r="E16" s="6">
        <v>10.81</v>
      </c>
      <c r="F16" s="6"/>
      <c r="G16" s="6"/>
      <c r="H16" s="6">
        <v>5800</v>
      </c>
      <c r="I16" s="6">
        <v>395.19</v>
      </c>
      <c r="J16" s="6"/>
      <c r="K16" s="6"/>
      <c r="L16" s="6"/>
      <c r="M16" s="6">
        <v>100</v>
      </c>
    </row>
    <row r="17" spans="1:13" ht="14.25">
      <c r="A17" s="17">
        <v>2210202</v>
      </c>
      <c r="B17" s="17" t="s">
        <v>28</v>
      </c>
      <c r="C17" s="6">
        <f>D17+H17+I17+M17</f>
        <v>1395.31</v>
      </c>
      <c r="D17" s="6">
        <f>E17+F17+G17</f>
        <v>105.31</v>
      </c>
      <c r="E17" s="6">
        <v>105.31</v>
      </c>
      <c r="F17" s="6"/>
      <c r="G17" s="6"/>
      <c r="H17" s="6">
        <v>1290</v>
      </c>
      <c r="I17" s="6"/>
      <c r="J17" s="6"/>
      <c r="K17" s="6"/>
      <c r="L17" s="6"/>
      <c r="M17" s="6"/>
    </row>
    <row r="18" spans="1:13" ht="14.25">
      <c r="A18" s="17">
        <v>2210203</v>
      </c>
      <c r="B18" s="17" t="s">
        <v>29</v>
      </c>
      <c r="C18" s="6">
        <f>D18+H18+I18+M18</f>
        <v>4092.31</v>
      </c>
      <c r="D18" s="6">
        <f>E18+F18+G18</f>
        <v>954.31</v>
      </c>
      <c r="E18" s="6">
        <v>261.81</v>
      </c>
      <c r="F18" s="6"/>
      <c r="G18" s="6">
        <v>692.5</v>
      </c>
      <c r="H18" s="6">
        <v>2100</v>
      </c>
      <c r="I18" s="6"/>
      <c r="J18" s="6"/>
      <c r="K18" s="6"/>
      <c r="L18" s="6"/>
      <c r="M18" s="6">
        <v>1038</v>
      </c>
    </row>
    <row r="19" spans="1:13" ht="14.25">
      <c r="A19" s="2"/>
      <c r="B19" s="2" t="s">
        <v>4</v>
      </c>
      <c r="C19" s="6">
        <f>SUM(C6,C10,C12,C14)</f>
        <v>579938.17</v>
      </c>
      <c r="D19" s="6">
        <f>SUM(D6,D10,D12,D14)</f>
        <v>23851.22</v>
      </c>
      <c r="E19" s="6">
        <f>SUM(E6,E10,E12,E14)</f>
        <v>22471.8</v>
      </c>
      <c r="F19" s="6">
        <f>SUM(F6,F10,F12,F14)</f>
        <v>86.67</v>
      </c>
      <c r="G19" s="6">
        <f>SUM(G6,G10,G12,G14)</f>
        <v>1292.75</v>
      </c>
      <c r="H19" s="6">
        <f>SUM(H6,H10,H12,H14)</f>
        <v>513314.23000000004</v>
      </c>
      <c r="I19" s="6">
        <f>SUM(I6,I10,I12,I14)</f>
        <v>27366.42</v>
      </c>
      <c r="J19" s="6">
        <f>SUM(J6,J10,J12,J14)</f>
        <v>1600</v>
      </c>
      <c r="K19" s="6">
        <f>SUM(K6,K10,K12,K14)</f>
        <v>4294</v>
      </c>
      <c r="L19" s="6">
        <f>SUM(L6,L10,L12,L14)</f>
        <v>4000</v>
      </c>
      <c r="M19" s="6">
        <f>SUM(M6,M10,M13,M15)</f>
        <v>7112.3</v>
      </c>
    </row>
  </sheetData>
  <mergeCells count="11">
    <mergeCell ref="A1:N1"/>
    <mergeCell ref="A2:M2"/>
    <mergeCell ref="D4:G4"/>
    <mergeCell ref="I4:J4"/>
    <mergeCell ref="A4:A5"/>
    <mergeCell ref="B4:B5"/>
    <mergeCell ref="C4:C5"/>
    <mergeCell ref="H4:H5"/>
    <mergeCell ref="K4:K5"/>
    <mergeCell ref="L4:L5"/>
    <mergeCell ref="M4:M5"/>
  </mergeCells>
  <printOptions horizontalCentered="1"/>
  <pageMargins left="0.7479166666666667" right="0.6673611111111111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2" sqref="C1:F65536"/>
    </sheetView>
  </sheetViews>
  <sheetFormatPr defaultColWidth="9.00390625" defaultRowHeight="14.25"/>
  <cols>
    <col min="2" max="2" width="19.125" style="0" customWidth="1"/>
    <col min="3" max="6" width="22.125" style="0" customWidth="1"/>
  </cols>
  <sheetData>
    <row r="1" spans="1:6" ht="18.75">
      <c r="A1" s="10" t="s">
        <v>30</v>
      </c>
      <c r="B1" s="10"/>
      <c r="C1" s="10"/>
      <c r="D1" s="10"/>
      <c r="E1" s="10"/>
      <c r="F1" s="10"/>
    </row>
    <row r="2" ht="14.25">
      <c r="F2" s="8" t="s">
        <v>1</v>
      </c>
    </row>
    <row r="3" spans="1:6" ht="14.25">
      <c r="A3" s="2" t="s">
        <v>2</v>
      </c>
      <c r="B3" s="2" t="s">
        <v>3</v>
      </c>
      <c r="C3" s="2" t="s">
        <v>4</v>
      </c>
      <c r="D3" s="2" t="s">
        <v>31</v>
      </c>
      <c r="E3" s="2" t="s">
        <v>32</v>
      </c>
      <c r="F3" s="2" t="s">
        <v>33</v>
      </c>
    </row>
    <row r="4" spans="1:6" ht="14.25">
      <c r="A4" s="2"/>
      <c r="B4" s="2"/>
      <c r="C4" s="2"/>
      <c r="D4" s="2"/>
      <c r="E4" s="2"/>
      <c r="F4" s="2"/>
    </row>
    <row r="5" spans="1:6" ht="14.25">
      <c r="A5" s="17">
        <v>202</v>
      </c>
      <c r="B5" s="17" t="s">
        <v>17</v>
      </c>
      <c r="C5" s="7">
        <f>SUM(C6:C8)</f>
        <v>521845.6</v>
      </c>
      <c r="D5" s="7">
        <f>SUM(D6:D8)</f>
        <v>79550.03</v>
      </c>
      <c r="E5" s="7">
        <f>SUM(E6:E8)</f>
        <v>440545.02</v>
      </c>
      <c r="F5" s="7">
        <v>1750.55</v>
      </c>
    </row>
    <row r="6" spans="1:6" ht="14.25">
      <c r="A6" s="17">
        <v>20201</v>
      </c>
      <c r="B6" s="17" t="s">
        <v>18</v>
      </c>
      <c r="C6" s="7">
        <v>102842.81</v>
      </c>
      <c r="D6" s="7">
        <v>79550.03</v>
      </c>
      <c r="E6" s="7">
        <v>21542.23</v>
      </c>
      <c r="F6" s="7">
        <v>1750.55</v>
      </c>
    </row>
    <row r="7" spans="1:6" ht="14.25">
      <c r="A7" s="17">
        <v>20204</v>
      </c>
      <c r="B7" s="17" t="s">
        <v>19</v>
      </c>
      <c r="C7" s="7">
        <v>253640.92</v>
      </c>
      <c r="D7" s="7"/>
      <c r="E7" s="7">
        <v>253640.92</v>
      </c>
      <c r="F7" s="7"/>
    </row>
    <row r="8" spans="1:6" ht="14.25">
      <c r="A8" s="17">
        <v>20205</v>
      </c>
      <c r="B8" s="17" t="s">
        <v>20</v>
      </c>
      <c r="C8" s="7">
        <f>440+164921.87</f>
        <v>165361.87</v>
      </c>
      <c r="D8" s="7"/>
      <c r="E8" s="7">
        <f>440+164921.87</f>
        <v>165361.87</v>
      </c>
      <c r="F8" s="7"/>
    </row>
    <row r="9" spans="1:6" ht="14.25">
      <c r="A9" s="17">
        <v>205</v>
      </c>
      <c r="B9" s="17" t="s">
        <v>21</v>
      </c>
      <c r="C9" s="7">
        <v>18403.05</v>
      </c>
      <c r="D9" s="7">
        <v>8527.5</v>
      </c>
      <c r="E9" s="7">
        <v>9875.55</v>
      </c>
      <c r="F9" s="7"/>
    </row>
    <row r="10" spans="1:6" ht="14.25">
      <c r="A10" s="17">
        <v>20502</v>
      </c>
      <c r="B10" s="17" t="s">
        <v>22</v>
      </c>
      <c r="C10" s="7">
        <v>18403.05</v>
      </c>
      <c r="D10" s="7">
        <v>8527.5</v>
      </c>
      <c r="E10" s="7">
        <v>9875.55</v>
      </c>
      <c r="F10" s="7"/>
    </row>
    <row r="11" spans="1:6" ht="14.25">
      <c r="A11" s="17">
        <v>208</v>
      </c>
      <c r="B11" s="17" t="s">
        <v>23</v>
      </c>
      <c r="C11" s="7">
        <v>26261.4</v>
      </c>
      <c r="D11" s="7">
        <v>26261.4</v>
      </c>
      <c r="E11" s="7"/>
      <c r="F11" s="7"/>
    </row>
    <row r="12" spans="1:6" ht="14.25">
      <c r="A12" s="17">
        <v>20805</v>
      </c>
      <c r="B12" s="17" t="s">
        <v>24</v>
      </c>
      <c r="C12" s="7">
        <v>26261.4</v>
      </c>
      <c r="D12" s="7">
        <v>26261.4</v>
      </c>
      <c r="E12" s="7"/>
      <c r="F12" s="7"/>
    </row>
    <row r="13" spans="1:6" ht="14.25">
      <c r="A13" s="17">
        <v>221</v>
      </c>
      <c r="B13" s="17" t="s">
        <v>25</v>
      </c>
      <c r="C13" s="7">
        <v>11793.62</v>
      </c>
      <c r="D13" s="7">
        <v>11793.62</v>
      </c>
      <c r="E13" s="7"/>
      <c r="F13" s="7"/>
    </row>
    <row r="14" spans="1:6" ht="14.25">
      <c r="A14" s="17">
        <v>22102</v>
      </c>
      <c r="B14" s="17" t="s">
        <v>26</v>
      </c>
      <c r="C14" s="7">
        <v>11793.62</v>
      </c>
      <c r="D14" s="7">
        <v>11793.62</v>
      </c>
      <c r="E14" s="7"/>
      <c r="F14" s="7"/>
    </row>
    <row r="15" spans="1:6" ht="14.25">
      <c r="A15" s="17">
        <v>2210201</v>
      </c>
      <c r="B15" s="17" t="s">
        <v>27</v>
      </c>
      <c r="C15" s="7">
        <f>D15</f>
        <v>6306</v>
      </c>
      <c r="D15" s="7">
        <v>6306</v>
      </c>
      <c r="E15" s="7"/>
      <c r="F15" s="7"/>
    </row>
    <row r="16" spans="1:6" ht="14.25">
      <c r="A16" s="17">
        <v>2210202</v>
      </c>
      <c r="B16" s="17" t="s">
        <v>28</v>
      </c>
      <c r="C16" s="7">
        <f>D16</f>
        <v>1395.31</v>
      </c>
      <c r="D16" s="7">
        <v>1395.31</v>
      </c>
      <c r="E16" s="7"/>
      <c r="F16" s="7"/>
    </row>
    <row r="17" spans="1:6" ht="14.25">
      <c r="A17" s="17">
        <v>2210203</v>
      </c>
      <c r="B17" s="17" t="s">
        <v>29</v>
      </c>
      <c r="C17" s="7">
        <f>D17</f>
        <v>4092.31</v>
      </c>
      <c r="D17" s="7">
        <v>4092.31</v>
      </c>
      <c r="E17" s="7"/>
      <c r="F17" s="7"/>
    </row>
    <row r="18" spans="1:6" ht="14.25">
      <c r="A18" s="2"/>
      <c r="B18" s="2" t="s">
        <v>4</v>
      </c>
      <c r="C18" s="7">
        <f>SUM(C5,C9,C11,C13)</f>
        <v>578303.67</v>
      </c>
      <c r="D18" s="7">
        <f>SUM(D5,D9,D11,D13)</f>
        <v>126132.54999999999</v>
      </c>
      <c r="E18" s="7">
        <f>SUM(E5,E9)</f>
        <v>450420.57</v>
      </c>
      <c r="F18" s="7">
        <f>SUM(F5,F9,F11,F13)</f>
        <v>1750.55</v>
      </c>
    </row>
    <row r="22" ht="14.25">
      <c r="C22" s="9"/>
    </row>
    <row r="25" ht="14.25">
      <c r="D25" s="9"/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7.25390625" style="0" customWidth="1"/>
    <col min="2" max="2" width="16.25390625" style="0" customWidth="1"/>
    <col min="3" max="5" width="10.50390625" style="0" customWidth="1"/>
    <col min="6" max="6" width="10.00390625" style="0" customWidth="1"/>
    <col min="7" max="7" width="9.875" style="0" customWidth="1"/>
    <col min="8" max="8" width="10.25390625" style="0" customWidth="1"/>
    <col min="9" max="9" width="9.625" style="0" customWidth="1"/>
    <col min="10" max="10" width="10.875" style="0" customWidth="1"/>
    <col min="11" max="11" width="12.75390625" style="0" bestFit="1" customWidth="1"/>
  </cols>
  <sheetData>
    <row r="1" spans="1:11" ht="18.7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0:11" ht="14.25">
      <c r="J2" s="5"/>
      <c r="K2" s="8" t="s">
        <v>1</v>
      </c>
    </row>
    <row r="3" spans="1:11" ht="14.25">
      <c r="A3" s="2" t="s">
        <v>2</v>
      </c>
      <c r="B3" s="2" t="s">
        <v>3</v>
      </c>
      <c r="C3" s="2" t="s">
        <v>4</v>
      </c>
      <c r="D3" s="2" t="s">
        <v>31</v>
      </c>
      <c r="E3" s="2"/>
      <c r="F3" s="2"/>
      <c r="G3" s="2" t="s">
        <v>32</v>
      </c>
      <c r="H3" s="2"/>
      <c r="I3" s="2"/>
      <c r="J3" s="2"/>
      <c r="K3" s="2"/>
    </row>
    <row r="4" spans="1:11" ht="22.5">
      <c r="A4" s="2"/>
      <c r="B4" s="2"/>
      <c r="C4" s="2"/>
      <c r="D4" s="2" t="s">
        <v>11</v>
      </c>
      <c r="E4" s="2" t="s">
        <v>35</v>
      </c>
      <c r="F4" s="2" t="s">
        <v>36</v>
      </c>
      <c r="G4" s="2" t="s">
        <v>11</v>
      </c>
      <c r="H4" s="3" t="s">
        <v>37</v>
      </c>
      <c r="I4" s="3" t="s">
        <v>38</v>
      </c>
      <c r="J4" s="2" t="s">
        <v>39</v>
      </c>
      <c r="K4" s="2" t="s">
        <v>40</v>
      </c>
    </row>
    <row r="5" spans="1:11" ht="14.25">
      <c r="A5" s="17">
        <v>202</v>
      </c>
      <c r="B5" s="17" t="s">
        <v>17</v>
      </c>
      <c r="C5" s="6">
        <f>SUM(C6:C8)</f>
        <v>469493.53</v>
      </c>
      <c r="D5" s="6">
        <f>SUM(D6:D8)</f>
        <v>45271.05</v>
      </c>
      <c r="E5" s="6">
        <f>SUM(E6:E8)</f>
        <v>21603.46</v>
      </c>
      <c r="F5" s="6">
        <f>SUM(F6:F8)</f>
        <v>23667.59</v>
      </c>
      <c r="G5" s="6">
        <f>SUM(G6:G8)</f>
        <v>424222.48</v>
      </c>
      <c r="H5" s="6">
        <f>SUM(H6:H8)</f>
        <v>450</v>
      </c>
      <c r="I5" s="6">
        <f>SUM(I6:I8)</f>
        <v>1300</v>
      </c>
      <c r="J5" s="6">
        <f>SUM(J6:J8)</f>
        <v>277826</v>
      </c>
      <c r="K5" s="6">
        <f>SUM(K6:K8)</f>
        <v>144646.48</v>
      </c>
    </row>
    <row r="6" spans="1:11" ht="14.25">
      <c r="A6" s="17">
        <v>20201</v>
      </c>
      <c r="B6" s="17" t="s">
        <v>18</v>
      </c>
      <c r="C6" s="6">
        <v>58576.21</v>
      </c>
      <c r="D6" s="6">
        <v>45271.05</v>
      </c>
      <c r="E6" s="6">
        <v>21603.46</v>
      </c>
      <c r="F6" s="6">
        <v>23667.59</v>
      </c>
      <c r="G6" s="6">
        <v>13305.16</v>
      </c>
      <c r="H6" s="6"/>
      <c r="I6" s="6"/>
      <c r="J6" s="6">
        <v>2290</v>
      </c>
      <c r="K6" s="6">
        <v>11015.16</v>
      </c>
    </row>
    <row r="7" spans="1:11" ht="14.25">
      <c r="A7" s="17">
        <v>20204</v>
      </c>
      <c r="B7" s="17" t="s">
        <v>19</v>
      </c>
      <c r="C7" s="6">
        <v>251354.92</v>
      </c>
      <c r="D7" s="6"/>
      <c r="E7" s="6"/>
      <c r="F7" s="6"/>
      <c r="G7" s="6">
        <v>251354.92</v>
      </c>
      <c r="H7" s="6"/>
      <c r="I7" s="6"/>
      <c r="J7" s="6">
        <v>180000</v>
      </c>
      <c r="K7" s="6">
        <v>71354.92</v>
      </c>
    </row>
    <row r="8" spans="1:11" ht="14.25">
      <c r="A8" s="17">
        <v>20205</v>
      </c>
      <c r="B8" s="17" t="s">
        <v>20</v>
      </c>
      <c r="C8" s="6">
        <f>440+159122.4</f>
        <v>159562.4</v>
      </c>
      <c r="D8" s="6"/>
      <c r="E8" s="6"/>
      <c r="F8" s="6"/>
      <c r="G8" s="6">
        <f>440+159122.4</f>
        <v>159562.4</v>
      </c>
      <c r="H8" s="6">
        <v>450</v>
      </c>
      <c r="I8" s="6">
        <v>1300</v>
      </c>
      <c r="J8" s="6">
        <v>95536</v>
      </c>
      <c r="K8" s="6">
        <f>440+61836.4</f>
        <v>62276.4</v>
      </c>
    </row>
    <row r="9" spans="1:11" ht="14.25">
      <c r="A9" s="17">
        <v>205</v>
      </c>
      <c r="B9" s="17" t="s">
        <v>21</v>
      </c>
      <c r="C9" s="6">
        <v>11751.55</v>
      </c>
      <c r="D9" s="6">
        <v>6662</v>
      </c>
      <c r="E9" s="6">
        <v>4834.88</v>
      </c>
      <c r="F9" s="6">
        <v>1827.12</v>
      </c>
      <c r="G9" s="6">
        <v>5089.55</v>
      </c>
      <c r="H9" s="6"/>
      <c r="I9" s="6"/>
      <c r="J9" s="6"/>
      <c r="K9" s="6">
        <v>5089.55</v>
      </c>
    </row>
    <row r="10" spans="1:11" ht="14.25">
      <c r="A10" s="17">
        <v>20502</v>
      </c>
      <c r="B10" s="17" t="s">
        <v>22</v>
      </c>
      <c r="C10" s="6">
        <v>11751.55</v>
      </c>
      <c r="D10" s="6">
        <v>6662</v>
      </c>
      <c r="E10" s="6">
        <v>4834.88</v>
      </c>
      <c r="F10" s="6">
        <v>1827.12</v>
      </c>
      <c r="G10" s="6">
        <v>5089.55</v>
      </c>
      <c r="H10" s="6"/>
      <c r="I10" s="6"/>
      <c r="J10" s="6"/>
      <c r="K10" s="6">
        <v>5089.55</v>
      </c>
    </row>
    <row r="11" spans="1:11" ht="14.25">
      <c r="A11" s="17">
        <v>208</v>
      </c>
      <c r="B11" s="17" t="s">
        <v>23</v>
      </c>
      <c r="C11" s="6">
        <v>22879.15</v>
      </c>
      <c r="D11" s="6">
        <v>22879.15</v>
      </c>
      <c r="E11" s="6">
        <v>20045.15</v>
      </c>
      <c r="F11" s="6">
        <v>2834</v>
      </c>
      <c r="G11" s="6"/>
      <c r="H11" s="6"/>
      <c r="I11" s="6"/>
      <c r="J11" s="6"/>
      <c r="K11" s="6"/>
    </row>
    <row r="12" spans="1:11" ht="14.25">
      <c r="A12" s="17">
        <v>20805</v>
      </c>
      <c r="B12" s="17" t="s">
        <v>24</v>
      </c>
      <c r="C12" s="6">
        <v>22879.15</v>
      </c>
      <c r="D12" s="6">
        <v>22879.15</v>
      </c>
      <c r="E12" s="6">
        <v>20045.15</v>
      </c>
      <c r="F12" s="6">
        <v>2834</v>
      </c>
      <c r="G12" s="6"/>
      <c r="H12" s="6"/>
      <c r="I12" s="6"/>
      <c r="J12" s="6"/>
      <c r="K12" s="6"/>
    </row>
    <row r="13" spans="1:11" ht="14.25">
      <c r="A13" s="17">
        <v>221</v>
      </c>
      <c r="B13" s="17" t="s">
        <v>25</v>
      </c>
      <c r="C13" s="6">
        <v>9190</v>
      </c>
      <c r="D13" s="6">
        <v>9190</v>
      </c>
      <c r="E13" s="6">
        <v>9190</v>
      </c>
      <c r="F13" s="6"/>
      <c r="G13" s="6"/>
      <c r="H13" s="6"/>
      <c r="I13" s="6"/>
      <c r="J13" s="6"/>
      <c r="K13" s="6"/>
    </row>
    <row r="14" spans="1:11" ht="14.25">
      <c r="A14" s="17">
        <v>22102</v>
      </c>
      <c r="B14" s="17" t="s">
        <v>26</v>
      </c>
      <c r="C14" s="6">
        <v>9190</v>
      </c>
      <c r="D14" s="6">
        <v>9190</v>
      </c>
      <c r="E14" s="6">
        <v>9190</v>
      </c>
      <c r="F14" s="6"/>
      <c r="G14" s="6"/>
      <c r="H14" s="6"/>
      <c r="I14" s="6"/>
      <c r="J14" s="6"/>
      <c r="K14" s="6"/>
    </row>
    <row r="15" spans="1:11" ht="14.25">
      <c r="A15" s="17">
        <v>2210201</v>
      </c>
      <c r="B15" s="17" t="s">
        <v>27</v>
      </c>
      <c r="C15" s="6">
        <f>D15</f>
        <v>5800</v>
      </c>
      <c r="D15" s="6">
        <f>E15</f>
        <v>5800</v>
      </c>
      <c r="E15" s="6">
        <v>5800</v>
      </c>
      <c r="F15" s="6"/>
      <c r="G15" s="6"/>
      <c r="H15" s="6"/>
      <c r="I15" s="6"/>
      <c r="J15" s="6"/>
      <c r="K15" s="6"/>
    </row>
    <row r="16" spans="1:11" ht="14.25">
      <c r="A16" s="17">
        <v>2210202</v>
      </c>
      <c r="B16" s="17" t="s">
        <v>28</v>
      </c>
      <c r="C16" s="6">
        <f>D16</f>
        <v>1290</v>
      </c>
      <c r="D16" s="6">
        <f>E16</f>
        <v>1290</v>
      </c>
      <c r="E16" s="6">
        <v>1290</v>
      </c>
      <c r="F16" s="6"/>
      <c r="G16" s="6"/>
      <c r="H16" s="6"/>
      <c r="I16" s="6"/>
      <c r="J16" s="6"/>
      <c r="K16" s="6"/>
    </row>
    <row r="17" spans="1:11" ht="14.25">
      <c r="A17" s="17">
        <v>2210203</v>
      </c>
      <c r="B17" s="17" t="s">
        <v>29</v>
      </c>
      <c r="C17" s="6">
        <f>D17</f>
        <v>2100</v>
      </c>
      <c r="D17" s="6">
        <f>E17</f>
        <v>2100</v>
      </c>
      <c r="E17" s="6">
        <v>2100</v>
      </c>
      <c r="F17" s="6"/>
      <c r="G17" s="6"/>
      <c r="H17" s="6"/>
      <c r="I17" s="6"/>
      <c r="J17" s="6"/>
      <c r="K17" s="6"/>
    </row>
    <row r="18" spans="1:11" ht="14.25">
      <c r="A18" s="2"/>
      <c r="B18" s="2" t="s">
        <v>4</v>
      </c>
      <c r="C18" s="6">
        <f>SUM(C5,C9,C11,C13)</f>
        <v>513314.23000000004</v>
      </c>
      <c r="D18" s="6">
        <f>SUM(D5,D9,D11,D13)</f>
        <v>84002.20000000001</v>
      </c>
      <c r="E18" s="6">
        <f>SUM(E5,E9,E11,E13)</f>
        <v>55673.490000000005</v>
      </c>
      <c r="F18" s="6">
        <f>SUM(F5,F9,F11,F13)</f>
        <v>28328.71</v>
      </c>
      <c r="G18" s="6">
        <f>SUM(G5,G9,G11,G13)</f>
        <v>429312.02999999997</v>
      </c>
      <c r="H18" s="6">
        <f>SUM(H5,H9,H11,H13)</f>
        <v>450</v>
      </c>
      <c r="I18" s="6">
        <f>SUM(I5,I9,I11,I13)</f>
        <v>1300</v>
      </c>
      <c r="J18" s="6">
        <f>SUM(J5,J9,J11,J13)</f>
        <v>277826</v>
      </c>
      <c r="K18" s="6">
        <f>SUM(K5,K9,K11,K13)</f>
        <v>149736.03</v>
      </c>
    </row>
    <row r="19" ht="14.25"/>
    <row r="20" ht="14.25"/>
    <row r="21" ht="14.25">
      <c r="E21" s="9"/>
    </row>
    <row r="22" spans="5:9" ht="14.25">
      <c r="E22" s="4"/>
      <c r="I22" s="9"/>
    </row>
    <row r="23" ht="14.25">
      <c r="E23" s="9"/>
    </row>
    <row r="24" ht="14.25">
      <c r="D24" s="9"/>
    </row>
  </sheetData>
  <mergeCells count="6">
    <mergeCell ref="A1:K1"/>
    <mergeCell ref="D3:F3"/>
    <mergeCell ref="G3:K3"/>
    <mergeCell ref="A3:A4"/>
    <mergeCell ref="B3:B4"/>
    <mergeCell ref="C3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2" sqref="A2"/>
    </sheetView>
  </sheetViews>
  <sheetFormatPr defaultColWidth="9.125" defaultRowHeight="14.25"/>
  <cols>
    <col min="1" max="1" width="20.625" style="0" customWidth="1"/>
    <col min="2" max="5" width="24.125" style="0" customWidth="1"/>
    <col min="6" max="24" width="9.375" style="0" customWidth="1"/>
  </cols>
  <sheetData>
    <row r="1" spans="1:5" ht="33" customHeight="1">
      <c r="A1" s="10" t="s">
        <v>41</v>
      </c>
      <c r="B1" s="10"/>
      <c r="C1" s="10"/>
      <c r="D1" s="10"/>
      <c r="E1" s="10"/>
    </row>
    <row r="2" spans="1:5" ht="15" customHeight="1">
      <c r="A2" s="18"/>
      <c r="B2" s="18"/>
      <c r="C2" s="18"/>
      <c r="D2" s="18"/>
      <c r="E2" s="8" t="s">
        <v>1</v>
      </c>
    </row>
    <row r="3" spans="1:5" ht="36.75" customHeight="1">
      <c r="A3" s="11" t="s">
        <v>2</v>
      </c>
      <c r="B3" s="11" t="s">
        <v>42</v>
      </c>
      <c r="C3" s="2" t="s">
        <v>43</v>
      </c>
      <c r="D3" s="2" t="s">
        <v>31</v>
      </c>
      <c r="E3" s="2" t="s">
        <v>32</v>
      </c>
    </row>
    <row r="4" spans="1:5" ht="18" customHeight="1">
      <c r="A4" s="20"/>
      <c r="B4" s="19"/>
      <c r="C4" s="19"/>
      <c r="D4" s="19"/>
      <c r="E4" s="19"/>
    </row>
    <row r="5" spans="1:5" ht="18" customHeight="1">
      <c r="A5" s="20"/>
      <c r="B5" s="19"/>
      <c r="C5" s="19"/>
      <c r="D5" s="19"/>
      <c r="E5" s="19"/>
    </row>
    <row r="6" spans="1:5" ht="18" customHeight="1">
      <c r="A6" s="20"/>
      <c r="B6" s="19"/>
      <c r="C6" s="19"/>
      <c r="D6" s="19"/>
      <c r="E6" s="19"/>
    </row>
    <row r="7" spans="1:5" ht="18" customHeight="1">
      <c r="A7" s="20"/>
      <c r="B7" s="19"/>
      <c r="C7" s="19"/>
      <c r="D7" s="19"/>
      <c r="E7" s="19"/>
    </row>
    <row r="8" spans="1:5" ht="18" customHeight="1">
      <c r="A8" s="20"/>
      <c r="B8" s="19"/>
      <c r="C8" s="19"/>
      <c r="D8" s="19"/>
      <c r="E8" s="19"/>
    </row>
    <row r="9" spans="1:5" ht="18" customHeight="1">
      <c r="A9" s="20"/>
      <c r="B9" s="19"/>
      <c r="C9" s="19"/>
      <c r="D9" s="19"/>
      <c r="E9" s="19"/>
    </row>
    <row r="10" spans="1:5" ht="18" customHeight="1">
      <c r="A10" s="20"/>
      <c r="B10" s="19"/>
      <c r="C10" s="19"/>
      <c r="D10" s="19"/>
      <c r="E10" s="19"/>
    </row>
    <row r="11" spans="1:5" ht="18" customHeight="1">
      <c r="A11" s="20"/>
      <c r="B11" s="19"/>
      <c r="C11" s="19"/>
      <c r="D11" s="19"/>
      <c r="E11" s="19"/>
    </row>
    <row r="12" spans="1:5" ht="18" customHeight="1">
      <c r="A12" s="20"/>
      <c r="B12" s="19"/>
      <c r="C12" s="19"/>
      <c r="D12" s="19"/>
      <c r="E12" s="19"/>
    </row>
    <row r="13" spans="1:5" ht="18" customHeight="1">
      <c r="A13" s="19"/>
      <c r="B13" s="2" t="s">
        <v>43</v>
      </c>
      <c r="C13" s="19"/>
      <c r="D13" s="19"/>
      <c r="E13" s="19"/>
    </row>
    <row r="14" spans="1:3" ht="18" customHeight="1">
      <c r="A14" s="5" t="s">
        <v>44</v>
      </c>
      <c r="B14" s="5"/>
      <c r="C14" s="5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4.25"/>
  </sheetData>
  <mergeCells count="1">
    <mergeCell ref="A1:E1"/>
  </mergeCells>
  <printOptions/>
  <pageMargins left="0.7479166666666667" right="0.7479166666666667" top="0.9840277777777777" bottom="0.9840277777777777" header="0.5111111111111111" footer="0.511111111111111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2012-04-17T05:52:12Z</cp:lastPrinted>
  <dcterms:created xsi:type="dcterms:W3CDTF">2012-04-16T06:36:32Z</dcterms:created>
  <dcterms:modified xsi:type="dcterms:W3CDTF">2012-04-17T05:53:57Z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